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MASIS-UOMINI_BESTIA\"/>
    </mc:Choice>
  </mc:AlternateContent>
  <bookViews>
    <workbookView xWindow="0" yWindow="0" windowWidth="25200" windowHeight="1176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17" i="3" l="1"/>
  <c r="F15" i="3"/>
  <c r="F14" i="3"/>
  <c r="F16" i="3"/>
  <c r="W2" i="2" l="1"/>
  <c r="E2" i="2"/>
  <c r="B2" i="3"/>
  <c r="S6" i="2"/>
  <c r="D4" i="3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<sst xmlns="http://schemas.openxmlformats.org/spreadsheetml/2006/main" count="435" uniqueCount="89">
  <si>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</si>
  <si>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</si>
  <si>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</si>
  <si>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</si>
  <si>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</si>
  <si>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</si>
  <si>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</si>
  <si>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</si>
  <si>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</si>
  <si>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</si>
  <si>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</si>
  <si>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</si>
  <si>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</si>
  <si>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</si>
  <si>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</si>
  <si>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</si>
  <si>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</si>
  <si>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</si>
  <si>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</si>
  <si>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</si>
  <si>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</si>
  <si>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</si>
  <si>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</si>
  <si>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</si>
  <si>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</si>
  <si>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</si>
  <si>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</si>
  <si>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</si>
  <si>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</si>
  <si>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</si>
  <si>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</si>
  <si>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</si>
  <si>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</si>
  <si>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</si>
  <si>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</si>
  <si>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</si>
  <si>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</si>
  <si>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</si>
  <si>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</si>
  <si>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</si>
  <si>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</si>
  <si>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</si>
  <si>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</si>
  <si>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</si>
  <si>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</si>
  <si>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</si>
  <si>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</si>
  <si>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</si>
  <si>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</si>
  <si>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</si>
  <si>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</si>
  <si>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</si>
  <si>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</si>
  <si>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</si>
  <si>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</si>
  <si>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</si>
  <si>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</si>
  <si>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Uomini Bestia</t>
  </si>
  <si>
    <t>Man Hunters</t>
  </si>
  <si>
    <t>Ucci ucci sentire odor di ominucci. Andare a spaccare capa succulenta di umani per farci una grande grigliatta in onore del gran capo Spaccacrani.</t>
  </si>
  <si>
    <t>Capotribù</t>
  </si>
  <si>
    <t>X</t>
  </si>
  <si>
    <t>Pugnale</t>
  </si>
  <si>
    <t>Mazza</t>
  </si>
  <si>
    <t>Scudo</t>
  </si>
  <si>
    <t>Leader</t>
  </si>
  <si>
    <t>Il Brutto</t>
  </si>
  <si>
    <t>Sciamano</t>
  </si>
  <si>
    <t>Lo Spesso</t>
  </si>
  <si>
    <t>Bestigor</t>
  </si>
  <si>
    <t>Lo Zoppo</t>
  </si>
  <si>
    <t>L'Ubriaco</t>
  </si>
  <si>
    <t>Centigor</t>
  </si>
  <si>
    <t>1(2)</t>
  </si>
  <si>
    <t>Ubriaco</t>
  </si>
  <si>
    <t>Vive nei boschi</t>
  </si>
  <si>
    <t>Calpestare</t>
  </si>
  <si>
    <t>Gor</t>
  </si>
  <si>
    <t>Mastini del Caos</t>
  </si>
  <si>
    <t>Sventrabudella</t>
  </si>
  <si>
    <t>Spaccabudella</t>
  </si>
  <si>
    <t>Animali</t>
  </si>
  <si>
    <t>3x Mastini del Caos (15 cad)</t>
  </si>
  <si>
    <t>2x Gor (35 cad)</t>
  </si>
  <si>
    <t>10 mazze (3 cad) 1 scudo (5)</t>
  </si>
  <si>
    <t>Attila</t>
  </si>
  <si>
    <t>Coriaceo</t>
  </si>
  <si>
    <t>Portafortuna</t>
  </si>
  <si>
    <t>Mago (Rituali del Caos): Parola proibita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</si>
</sst>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8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2" fillId="0" borderId="6" xfId="0" applyFont="1" applyBorder="1" applyAlignment="1">
      <alignment vertical="center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12" fillId="4" borderId="2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4" sqref="B14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8" t="s">
        <v>54</v>
      </c>
      <c r="B1" s="158"/>
    </row>
    <row r="2" spans="1:2" ht="18" x14ac:dyDescent="0.2">
      <c r="A2" s="142" t="s">
        <v>51</v>
      </c>
      <c r="B2" s="143" t="s">
        <v>58</v>
      </c>
    </row>
    <row r="3" spans="1:2" ht="5.25" customHeight="1" x14ac:dyDescent="0.2">
      <c r="A3" s="142"/>
      <c r="B3" s="144"/>
    </row>
    <row r="4" spans="1:2" ht="15.75" x14ac:dyDescent="0.2">
      <c r="A4" s="142" t="s">
        <v>52</v>
      </c>
      <c r="B4" s="145" t="s">
        <v>57</v>
      </c>
    </row>
    <row r="6" spans="1:2" ht="15.75" customHeight="1" x14ac:dyDescent="0.25">
      <c r="A6" s="156" t="s">
        <v>53</v>
      </c>
      <c r="B6" s="156"/>
    </row>
    <row r="7" spans="1:2" ht="96.75" customHeight="1" x14ac:dyDescent="0.2">
      <c r="A7" s="157" t="s">
        <v>59</v>
      </c>
      <c r="B7" s="157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topLeftCell="A16" workbookViewId="0">
      <selection activeCell="AC62" sqref="AC62:AD62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59" t="s">
        <v>55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</row>
    <row r="2" spans="1:32" ht="19.5" customHeight="1" x14ac:dyDescent="0.2">
      <c r="A2" s="181" t="s">
        <v>25</v>
      </c>
      <c r="B2" s="182"/>
      <c r="C2" s="182"/>
      <c r="D2" s="182"/>
      <c r="E2" s="82" t="str">
        <f>Diario!B2</f>
        <v>Man Hunters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83" t="s">
        <v>7</v>
      </c>
      <c r="T2" s="184"/>
      <c r="U2" s="184"/>
      <c r="V2" s="184"/>
      <c r="W2" s="80" t="str">
        <f>Diario!B4</f>
        <v>Uomini Bestia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85" t="s">
        <v>30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7"/>
      <c r="M4" s="70"/>
      <c r="N4" s="188" t="s">
        <v>31</v>
      </c>
      <c r="O4" s="189"/>
      <c r="P4" s="189"/>
      <c r="Q4" s="189"/>
      <c r="R4" s="189"/>
      <c r="S4" s="189"/>
      <c r="T4" s="190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91" t="s">
        <v>26</v>
      </c>
      <c r="B5" s="192"/>
      <c r="C5" s="192"/>
      <c r="D5" s="20">
        <f>SUM(Eroi!A18,Eroi!A29,Eroi!A40,Eroi!A51,Eroi!A62,Eroi!A73)</f>
        <v>5</v>
      </c>
      <c r="E5" s="192" t="s">
        <v>27</v>
      </c>
      <c r="F5" s="192"/>
      <c r="G5" s="192"/>
      <c r="H5" s="21">
        <f>SUM(Truppa!I4,Truppa!I10,Truppa!I16,Truppa!I22,Truppa!I28,Truppa!I34,Truppa!I40,Truppa!I46,Truppa!I52,Truppa!I58,Truppa!I64)</f>
        <v>7</v>
      </c>
      <c r="I5" s="193" t="s">
        <v>35</v>
      </c>
      <c r="J5" s="192"/>
      <c r="K5" s="192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7">
        <f>Contabilità!B4</f>
        <v>0</v>
      </c>
      <c r="T5" s="178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3" t="s">
        <v>28</v>
      </c>
      <c r="B6" s="174"/>
      <c r="C6" s="174"/>
      <c r="D6" s="174"/>
      <c r="E6" s="174"/>
      <c r="F6" s="174"/>
      <c r="G6" s="174"/>
      <c r="H6" s="174"/>
      <c r="I6" s="174"/>
      <c r="J6" s="174"/>
      <c r="K6" s="175">
        <f>SUM(Eroi!A19,Eroi!A30,Eroi!A41,Eroi!A52,Eroi!A63,Eroi!A74,Truppa!Q7,Truppa!Q13,Truppa!Q19,Truppa!Q25,Truppa!Q31,Truppa!Q37,Truppa!Q43,Truppa!Q49,Truppa!Q55,Truppa!Q61,Truppa!Q67)</f>
        <v>69</v>
      </c>
      <c r="L6" s="176"/>
      <c r="M6" s="4"/>
      <c r="N6" s="17" t="s">
        <v>33</v>
      </c>
      <c r="O6" s="18"/>
      <c r="P6" s="18"/>
      <c r="Q6" s="18"/>
      <c r="R6" s="18"/>
      <c r="S6" s="177">
        <f>Contabilità!D4</f>
        <v>0</v>
      </c>
      <c r="T6" s="178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9">
        <f>D5+H5</f>
        <v>12</v>
      </c>
      <c r="H7" s="179"/>
      <c r="I7" s="11" t="s">
        <v>1</v>
      </c>
      <c r="J7" s="11" t="s">
        <v>2</v>
      </c>
      <c r="K7" s="179">
        <f>((D5+H5-L5)*5)+(L5*20)</f>
        <v>60</v>
      </c>
      <c r="L7" s="180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1">
        <f>SUM(K6:L7)</f>
        <v>129</v>
      </c>
      <c r="L8" s="172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3" t="s">
        <v>8</v>
      </c>
      <c r="B12" s="164"/>
      <c r="C12" s="165" t="s">
        <v>85</v>
      </c>
      <c r="D12" s="166"/>
      <c r="E12" s="166"/>
      <c r="F12" s="166"/>
      <c r="G12" s="166"/>
      <c r="H12" s="166"/>
      <c r="I12" s="166"/>
      <c r="J12" s="52" t="s">
        <v>10</v>
      </c>
      <c r="K12" s="53"/>
      <c r="L12" s="53"/>
      <c r="M12" s="53"/>
      <c r="N12" s="53"/>
      <c r="O12" s="54"/>
      <c r="P12" s="119" t="s">
        <v>62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67" t="s">
        <v>9</v>
      </c>
      <c r="B13" s="168"/>
      <c r="C13" s="160" t="s">
        <v>60</v>
      </c>
      <c r="D13" s="161"/>
      <c r="E13" s="161"/>
      <c r="F13" s="161"/>
      <c r="G13" s="162"/>
      <c r="H13" s="23" t="s">
        <v>36</v>
      </c>
      <c r="I13" s="42"/>
      <c r="J13" s="24" t="s">
        <v>63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65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64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/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5</v>
      </c>
      <c r="B15" s="44">
        <v>4</v>
      </c>
      <c r="C15" s="44">
        <v>3</v>
      </c>
      <c r="D15" s="44">
        <v>4</v>
      </c>
      <c r="E15" s="44">
        <v>4</v>
      </c>
      <c r="F15" s="121">
        <v>1</v>
      </c>
      <c r="G15" s="44">
        <v>1</v>
      </c>
      <c r="H15" s="44">
        <v>4</v>
      </c>
      <c r="I15" s="44">
        <v>7</v>
      </c>
      <c r="J15" s="120"/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69" t="s">
        <v>18</v>
      </c>
      <c r="C17" s="170"/>
      <c r="D17" s="169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 t="s">
        <v>61</v>
      </c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23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3" t="s">
        <v>8</v>
      </c>
      <c r="B23" s="164"/>
      <c r="C23" s="165" t="s">
        <v>66</v>
      </c>
      <c r="D23" s="166"/>
      <c r="E23" s="166"/>
      <c r="F23" s="166"/>
      <c r="G23" s="166"/>
      <c r="H23" s="166"/>
      <c r="I23" s="166"/>
      <c r="J23" s="52" t="s">
        <v>10</v>
      </c>
      <c r="K23" s="53"/>
      <c r="L23" s="53"/>
      <c r="M23" s="53"/>
      <c r="N23" s="53"/>
      <c r="O23" s="54"/>
      <c r="P23" s="119" t="s">
        <v>62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67" t="s">
        <v>9</v>
      </c>
      <c r="B24" s="168"/>
      <c r="C24" s="160" t="s">
        <v>67</v>
      </c>
      <c r="D24" s="161"/>
      <c r="E24" s="161"/>
      <c r="F24" s="161"/>
      <c r="G24" s="162"/>
      <c r="H24" s="23" t="s">
        <v>36</v>
      </c>
      <c r="I24" s="42"/>
      <c r="J24" s="24" t="s">
        <v>63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 t="s">
        <v>88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5</v>
      </c>
      <c r="B26" s="121">
        <v>4</v>
      </c>
      <c r="C26" s="44">
        <v>3</v>
      </c>
      <c r="D26" s="44">
        <v>3</v>
      </c>
      <c r="E26" s="44">
        <v>4</v>
      </c>
      <c r="F26" s="44">
        <v>1</v>
      </c>
      <c r="G26" s="44">
        <v>3</v>
      </c>
      <c r="H26" s="44">
        <v>1</v>
      </c>
      <c r="I26" s="121">
        <v>6</v>
      </c>
      <c r="J26" s="120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69" t="s">
        <v>18</v>
      </c>
      <c r="C28" s="170"/>
      <c r="D28" s="169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 t="s">
        <v>61</v>
      </c>
      <c r="L29" s="40" t="s">
        <v>61</v>
      </c>
      <c r="M29" s="49" t="s">
        <v>61</v>
      </c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12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3" t="s">
        <v>8</v>
      </c>
      <c r="B34" s="164"/>
      <c r="C34" s="165" t="s">
        <v>68</v>
      </c>
      <c r="D34" s="166"/>
      <c r="E34" s="166"/>
      <c r="F34" s="166"/>
      <c r="G34" s="166"/>
      <c r="H34" s="166"/>
      <c r="I34" s="166"/>
      <c r="J34" s="52" t="s">
        <v>10</v>
      </c>
      <c r="K34" s="53"/>
      <c r="L34" s="53"/>
      <c r="M34" s="53"/>
      <c r="N34" s="53"/>
      <c r="O34" s="54"/>
      <c r="P34" s="119" t="s">
        <v>62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67" t="s">
        <v>9</v>
      </c>
      <c r="B35" s="168"/>
      <c r="C35" s="160" t="s">
        <v>69</v>
      </c>
      <c r="D35" s="161"/>
      <c r="E35" s="161"/>
      <c r="F35" s="161"/>
      <c r="G35" s="162"/>
      <c r="H35" s="23" t="s">
        <v>36</v>
      </c>
      <c r="I35" s="42"/>
      <c r="J35" s="24" t="s">
        <v>63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64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5</v>
      </c>
      <c r="B37" s="44">
        <v>4</v>
      </c>
      <c r="C37" s="44">
        <v>3</v>
      </c>
      <c r="D37" s="44">
        <v>4</v>
      </c>
      <c r="E37" s="44">
        <v>4</v>
      </c>
      <c r="F37" s="44">
        <v>1</v>
      </c>
      <c r="G37" s="121">
        <v>3</v>
      </c>
      <c r="H37" s="44">
        <v>1</v>
      </c>
      <c r="I37" s="44">
        <v>7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69" t="s">
        <v>18</v>
      </c>
      <c r="C39" s="170"/>
      <c r="D39" s="169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9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3" t="s">
        <v>8</v>
      </c>
      <c r="B45" s="164"/>
      <c r="C45" s="165" t="s">
        <v>70</v>
      </c>
      <c r="D45" s="166"/>
      <c r="E45" s="166"/>
      <c r="F45" s="166"/>
      <c r="G45" s="166"/>
      <c r="H45" s="166"/>
      <c r="I45" s="166"/>
      <c r="J45" s="52" t="s">
        <v>10</v>
      </c>
      <c r="K45" s="53"/>
      <c r="L45" s="53"/>
      <c r="M45" s="53"/>
      <c r="N45" s="53"/>
      <c r="O45" s="54"/>
      <c r="P45" s="119" t="s">
        <v>62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67" t="s">
        <v>9</v>
      </c>
      <c r="B46" s="168"/>
      <c r="C46" s="160" t="s">
        <v>69</v>
      </c>
      <c r="D46" s="161"/>
      <c r="E46" s="161"/>
      <c r="F46" s="161"/>
      <c r="G46" s="162"/>
      <c r="H46" s="23" t="s">
        <v>36</v>
      </c>
      <c r="I46" s="42"/>
      <c r="J46" s="24" t="s">
        <v>63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/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64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5</v>
      </c>
      <c r="B48" s="44">
        <v>4</v>
      </c>
      <c r="C48" s="44">
        <v>3</v>
      </c>
      <c r="D48" s="44">
        <v>4</v>
      </c>
      <c r="E48" s="44">
        <v>4</v>
      </c>
      <c r="F48" s="44">
        <v>1</v>
      </c>
      <c r="G48" s="44">
        <v>3</v>
      </c>
      <c r="H48" s="44">
        <v>1</v>
      </c>
      <c r="I48" s="44">
        <v>7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69" t="s">
        <v>18</v>
      </c>
      <c r="C50" s="170"/>
      <c r="D50" s="169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10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3" t="s">
        <v>8</v>
      </c>
      <c r="B56" s="164"/>
      <c r="C56" s="165" t="s">
        <v>71</v>
      </c>
      <c r="D56" s="166"/>
      <c r="E56" s="166"/>
      <c r="F56" s="166"/>
      <c r="G56" s="166"/>
      <c r="H56" s="166"/>
      <c r="I56" s="166"/>
      <c r="J56" s="52" t="s">
        <v>10</v>
      </c>
      <c r="K56" s="53"/>
      <c r="L56" s="53"/>
      <c r="M56" s="53"/>
      <c r="N56" s="53"/>
      <c r="O56" s="54"/>
      <c r="P56" s="119" t="s">
        <v>62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67" t="s">
        <v>9</v>
      </c>
      <c r="B57" s="168"/>
      <c r="C57" s="160" t="s">
        <v>72</v>
      </c>
      <c r="D57" s="161"/>
      <c r="E57" s="161"/>
      <c r="F57" s="161"/>
      <c r="G57" s="162"/>
      <c r="H57" s="23" t="s">
        <v>36</v>
      </c>
      <c r="I57" s="42"/>
      <c r="J57" s="24" t="s">
        <v>63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122" t="s">
        <v>74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63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123" t="s">
        <v>75</v>
      </c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8</v>
      </c>
      <c r="B59" s="44">
        <v>4</v>
      </c>
      <c r="C59" s="44">
        <v>3</v>
      </c>
      <c r="D59" s="44">
        <v>4</v>
      </c>
      <c r="E59" s="44">
        <v>4</v>
      </c>
      <c r="F59" s="44">
        <v>1</v>
      </c>
      <c r="G59" s="44">
        <v>3</v>
      </c>
      <c r="H59" s="44" t="s">
        <v>73</v>
      </c>
      <c r="I59" s="44">
        <v>7</v>
      </c>
      <c r="J59" s="30" t="s">
        <v>87</v>
      </c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123" t="s">
        <v>76</v>
      </c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 t="s">
        <v>64</v>
      </c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155" t="s">
        <v>86</v>
      </c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69" t="s">
        <v>18</v>
      </c>
      <c r="C61" s="170"/>
      <c r="D61" s="169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1</v>
      </c>
      <c r="B62" s="39" t="s">
        <v>61</v>
      </c>
      <c r="C62" s="40" t="s">
        <v>61</v>
      </c>
      <c r="D62" s="41" t="s">
        <v>61</v>
      </c>
      <c r="E62" s="40" t="s">
        <v>61</v>
      </c>
      <c r="F62" s="49" t="s">
        <v>61</v>
      </c>
      <c r="G62" s="40" t="s">
        <v>61</v>
      </c>
      <c r="H62" s="49" t="s">
        <v>61</v>
      </c>
      <c r="I62" s="40" t="s">
        <v>61</v>
      </c>
      <c r="J62" s="49" t="s">
        <v>61</v>
      </c>
      <c r="K62" s="49" t="s">
        <v>61</v>
      </c>
      <c r="L62" s="217" t="s">
        <v>61</v>
      </c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11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63" t="s">
        <v>8</v>
      </c>
      <c r="B67" s="164"/>
      <c r="C67" s="165"/>
      <c r="D67" s="166"/>
      <c r="E67" s="166"/>
      <c r="F67" s="166"/>
      <c r="G67" s="166"/>
      <c r="H67" s="166"/>
      <c r="I67" s="166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67" t="s">
        <v>9</v>
      </c>
      <c r="B68" s="168"/>
      <c r="C68" s="160"/>
      <c r="D68" s="161"/>
      <c r="E68" s="161"/>
      <c r="F68" s="161"/>
      <c r="G68" s="162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69" t="s">
        <v>18</v>
      </c>
      <c r="C72" s="170"/>
      <c r="D72" s="169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R19" sqref="R19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200" t="s">
        <v>20</v>
      </c>
      <c r="B3" s="201"/>
      <c r="C3" s="202" t="s">
        <v>79</v>
      </c>
      <c r="D3" s="202"/>
      <c r="E3" s="202"/>
      <c r="F3" s="202"/>
      <c r="G3" s="202"/>
      <c r="H3" s="202"/>
      <c r="I3" s="202"/>
      <c r="J3" s="87" t="s">
        <v>10</v>
      </c>
      <c r="K3" s="88"/>
      <c r="L3" s="88"/>
      <c r="M3" s="88"/>
      <c r="N3" s="89"/>
      <c r="O3" s="119" t="s">
        <v>62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8" t="s">
        <v>19</v>
      </c>
      <c r="B4" s="199"/>
      <c r="C4" s="195" t="s">
        <v>77</v>
      </c>
      <c r="D4" s="196"/>
      <c r="E4" s="196"/>
      <c r="F4" s="196"/>
      <c r="G4" s="197"/>
      <c r="H4" s="8" t="s">
        <v>21</v>
      </c>
      <c r="I4" s="19">
        <v>2</v>
      </c>
      <c r="J4" s="99" t="s">
        <v>63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3" t="s">
        <v>22</v>
      </c>
      <c r="B5" s="204"/>
      <c r="C5" s="204"/>
      <c r="D5" s="204"/>
      <c r="E5" s="204"/>
      <c r="F5" s="205"/>
      <c r="G5" s="96">
        <v>0</v>
      </c>
      <c r="H5" s="9" t="s">
        <v>36</v>
      </c>
      <c r="I5" s="96"/>
      <c r="J5" s="120"/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5</v>
      </c>
      <c r="B7" s="114">
        <v>4</v>
      </c>
      <c r="C7" s="114">
        <v>3</v>
      </c>
      <c r="D7" s="114">
        <v>3</v>
      </c>
      <c r="E7" s="114">
        <v>4</v>
      </c>
      <c r="F7" s="114">
        <v>1</v>
      </c>
      <c r="G7" s="114">
        <v>3</v>
      </c>
      <c r="H7" s="114">
        <v>1</v>
      </c>
      <c r="I7" s="114">
        <v>6</v>
      </c>
      <c r="J7" s="105"/>
      <c r="K7" s="106">
        <f>COUNTA(I5)*I4</f>
        <v>0</v>
      </c>
      <c r="L7" s="194" t="s">
        <v>23</v>
      </c>
      <c r="M7" s="194"/>
      <c r="N7" s="194"/>
      <c r="O7" s="194"/>
      <c r="P7" s="194"/>
      <c r="Q7" s="107">
        <f>(COUNTA(S7:AF7)+G5)*I4</f>
        <v>2</v>
      </c>
      <c r="R7" s="108"/>
      <c r="S7" s="109" t="s">
        <v>61</v>
      </c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200" t="s">
        <v>20</v>
      </c>
      <c r="B9" s="201"/>
      <c r="C9" s="202" t="s">
        <v>80</v>
      </c>
      <c r="D9" s="202"/>
      <c r="E9" s="202"/>
      <c r="F9" s="202"/>
      <c r="G9" s="202"/>
      <c r="H9" s="202"/>
      <c r="I9" s="202"/>
      <c r="J9" s="87" t="s">
        <v>10</v>
      </c>
      <c r="K9" s="88"/>
      <c r="L9" s="88"/>
      <c r="M9" s="88"/>
      <c r="N9" s="89"/>
      <c r="O9" s="119" t="s">
        <v>62</v>
      </c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8" t="s">
        <v>19</v>
      </c>
      <c r="B10" s="199"/>
      <c r="C10" s="195" t="s">
        <v>77</v>
      </c>
      <c r="D10" s="196"/>
      <c r="E10" s="196"/>
      <c r="F10" s="196"/>
      <c r="G10" s="197"/>
      <c r="H10" s="8" t="s">
        <v>21</v>
      </c>
      <c r="I10" s="19">
        <v>2</v>
      </c>
      <c r="J10" s="99" t="s">
        <v>63</v>
      </c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3" t="s">
        <v>22</v>
      </c>
      <c r="B11" s="204"/>
      <c r="C11" s="204"/>
      <c r="D11" s="204"/>
      <c r="E11" s="204"/>
      <c r="F11" s="205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>
        <v>5</v>
      </c>
      <c r="B13" s="114">
        <v>4</v>
      </c>
      <c r="C13" s="114">
        <v>3</v>
      </c>
      <c r="D13" s="114">
        <v>3</v>
      </c>
      <c r="E13" s="114">
        <v>4</v>
      </c>
      <c r="F13" s="114">
        <v>1</v>
      </c>
      <c r="G13" s="114">
        <v>3</v>
      </c>
      <c r="H13" s="114">
        <v>1</v>
      </c>
      <c r="I13" s="114">
        <v>6</v>
      </c>
      <c r="J13" s="105"/>
      <c r="K13" s="106">
        <f>COUNTA(I11)*I10</f>
        <v>0</v>
      </c>
      <c r="L13" s="194" t="s">
        <v>23</v>
      </c>
      <c r="M13" s="194"/>
      <c r="N13" s="194"/>
      <c r="O13" s="194"/>
      <c r="P13" s="194"/>
      <c r="Q13" s="107">
        <f>(COUNTA(S13:AF13)+G11)*I10</f>
        <v>2</v>
      </c>
      <c r="R13" s="108"/>
      <c r="S13" s="109" t="s">
        <v>61</v>
      </c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200" t="s">
        <v>20</v>
      </c>
      <c r="B15" s="201"/>
      <c r="C15" s="202"/>
      <c r="D15" s="202"/>
      <c r="E15" s="202"/>
      <c r="F15" s="202"/>
      <c r="G15" s="202"/>
      <c r="H15" s="202"/>
      <c r="I15" s="202"/>
      <c r="J15" s="87" t="s">
        <v>10</v>
      </c>
      <c r="K15" s="88"/>
      <c r="L15" s="88"/>
      <c r="M15" s="88"/>
      <c r="N15" s="89"/>
      <c r="O15" s="119"/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8" t="s">
        <v>19</v>
      </c>
      <c r="B16" s="199"/>
      <c r="C16" s="195" t="s">
        <v>78</v>
      </c>
      <c r="D16" s="196"/>
      <c r="E16" s="196"/>
      <c r="F16" s="196"/>
      <c r="G16" s="197"/>
      <c r="H16" s="8" t="s">
        <v>21</v>
      </c>
      <c r="I16" s="19">
        <v>3</v>
      </c>
      <c r="J16" s="99"/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122" t="s">
        <v>81</v>
      </c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3" t="s">
        <v>22</v>
      </c>
      <c r="B17" s="204"/>
      <c r="C17" s="204"/>
      <c r="D17" s="204"/>
      <c r="E17" s="204"/>
      <c r="F17" s="205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>
        <v>7</v>
      </c>
      <c r="B19" s="114">
        <v>4</v>
      </c>
      <c r="C19" s="114">
        <v>0</v>
      </c>
      <c r="D19" s="114">
        <v>4</v>
      </c>
      <c r="E19" s="114">
        <v>3</v>
      </c>
      <c r="F19" s="114">
        <v>1</v>
      </c>
      <c r="G19" s="114">
        <v>3</v>
      </c>
      <c r="H19" s="114">
        <v>1</v>
      </c>
      <c r="I19" s="114">
        <v>5</v>
      </c>
      <c r="J19" s="105"/>
      <c r="K19" s="106">
        <f>COUNTA(I17)*I16</f>
        <v>0</v>
      </c>
      <c r="L19" s="194" t="s">
        <v>23</v>
      </c>
      <c r="M19" s="194"/>
      <c r="N19" s="194"/>
      <c r="O19" s="194"/>
      <c r="P19" s="194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200" t="s">
        <v>20</v>
      </c>
      <c r="B21" s="201"/>
      <c r="C21" s="202"/>
      <c r="D21" s="202"/>
      <c r="E21" s="202"/>
      <c r="F21" s="202"/>
      <c r="G21" s="202"/>
      <c r="H21" s="202"/>
      <c r="I21" s="202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8" t="s">
        <v>19</v>
      </c>
      <c r="B22" s="199"/>
      <c r="C22" s="195"/>
      <c r="D22" s="196"/>
      <c r="E22" s="196"/>
      <c r="F22" s="196"/>
      <c r="G22" s="197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3" t="s">
        <v>22</v>
      </c>
      <c r="B23" s="204"/>
      <c r="C23" s="204"/>
      <c r="D23" s="204"/>
      <c r="E23" s="204"/>
      <c r="F23" s="205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/>
      <c r="B25" s="114"/>
      <c r="C25" s="114"/>
      <c r="D25" s="114"/>
      <c r="E25" s="126"/>
      <c r="F25" s="114"/>
      <c r="G25" s="114"/>
      <c r="H25" s="114"/>
      <c r="I25" s="114"/>
      <c r="J25" s="105"/>
      <c r="K25" s="106">
        <f>COUNTA(I23)*I22</f>
        <v>0</v>
      </c>
      <c r="L25" s="194" t="s">
        <v>23</v>
      </c>
      <c r="M25" s="194"/>
      <c r="N25" s="194"/>
      <c r="O25" s="194"/>
      <c r="P25" s="194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200" t="s">
        <v>20</v>
      </c>
      <c r="B27" s="201"/>
      <c r="C27" s="202"/>
      <c r="D27" s="202"/>
      <c r="E27" s="202"/>
      <c r="F27" s="202"/>
      <c r="G27" s="202"/>
      <c r="H27" s="202"/>
      <c r="I27" s="202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8" t="s">
        <v>19</v>
      </c>
      <c r="B28" s="199"/>
      <c r="C28" s="195"/>
      <c r="D28" s="196"/>
      <c r="E28" s="196"/>
      <c r="F28" s="196"/>
      <c r="G28" s="197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3" t="s">
        <v>22</v>
      </c>
      <c r="B29" s="204"/>
      <c r="C29" s="204"/>
      <c r="D29" s="204"/>
      <c r="E29" s="204"/>
      <c r="F29" s="205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194" t="s">
        <v>23</v>
      </c>
      <c r="M31" s="194"/>
      <c r="N31" s="194"/>
      <c r="O31" s="194"/>
      <c r="P31" s="194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200" t="s">
        <v>20</v>
      </c>
      <c r="B33" s="201"/>
      <c r="C33" s="202"/>
      <c r="D33" s="202"/>
      <c r="E33" s="202"/>
      <c r="F33" s="202"/>
      <c r="G33" s="202"/>
      <c r="H33" s="202"/>
      <c r="I33" s="202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8" t="s">
        <v>19</v>
      </c>
      <c r="B34" s="199"/>
      <c r="C34" s="195"/>
      <c r="D34" s="196"/>
      <c r="E34" s="196"/>
      <c r="F34" s="196"/>
      <c r="G34" s="197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3" t="s">
        <v>22</v>
      </c>
      <c r="B35" s="204"/>
      <c r="C35" s="204"/>
      <c r="D35" s="204"/>
      <c r="E35" s="204"/>
      <c r="F35" s="205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194" t="s">
        <v>23</v>
      </c>
      <c r="M37" s="194"/>
      <c r="N37" s="194"/>
      <c r="O37" s="194"/>
      <c r="P37" s="194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200" t="s">
        <v>20</v>
      </c>
      <c r="B39" s="201"/>
      <c r="C39" s="202"/>
      <c r="D39" s="202"/>
      <c r="E39" s="202"/>
      <c r="F39" s="202"/>
      <c r="G39" s="202"/>
      <c r="H39" s="202"/>
      <c r="I39" s="202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8" t="s">
        <v>19</v>
      </c>
      <c r="B40" s="199"/>
      <c r="C40" s="195"/>
      <c r="D40" s="196"/>
      <c r="E40" s="196"/>
      <c r="F40" s="196"/>
      <c r="G40" s="197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3" t="s">
        <v>22</v>
      </c>
      <c r="B41" s="204"/>
      <c r="C41" s="204"/>
      <c r="D41" s="204"/>
      <c r="E41" s="204"/>
      <c r="F41" s="205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194" t="s">
        <v>23</v>
      </c>
      <c r="M43" s="194"/>
      <c r="N43" s="194"/>
      <c r="O43" s="194"/>
      <c r="P43" s="194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200" t="s">
        <v>20</v>
      </c>
      <c r="B45" s="201"/>
      <c r="C45" s="202"/>
      <c r="D45" s="202"/>
      <c r="E45" s="202"/>
      <c r="F45" s="202"/>
      <c r="G45" s="202"/>
      <c r="H45" s="202"/>
      <c r="I45" s="202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8" t="s">
        <v>19</v>
      </c>
      <c r="B46" s="199"/>
      <c r="C46" s="195"/>
      <c r="D46" s="196"/>
      <c r="E46" s="196"/>
      <c r="F46" s="196"/>
      <c r="G46" s="197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3" t="s">
        <v>22</v>
      </c>
      <c r="B47" s="204"/>
      <c r="C47" s="204"/>
      <c r="D47" s="204"/>
      <c r="E47" s="204"/>
      <c r="F47" s="205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194" t="s">
        <v>23</v>
      </c>
      <c r="M49" s="194"/>
      <c r="N49" s="194"/>
      <c r="O49" s="194"/>
      <c r="P49" s="194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200" t="s">
        <v>20</v>
      </c>
      <c r="B51" s="201"/>
      <c r="C51" s="202"/>
      <c r="D51" s="202"/>
      <c r="E51" s="202"/>
      <c r="F51" s="202"/>
      <c r="G51" s="202"/>
      <c r="H51" s="202"/>
      <c r="I51" s="202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8" t="s">
        <v>19</v>
      </c>
      <c r="B52" s="199"/>
      <c r="C52" s="195"/>
      <c r="D52" s="196"/>
      <c r="E52" s="196"/>
      <c r="F52" s="196"/>
      <c r="G52" s="197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3" t="s">
        <v>22</v>
      </c>
      <c r="B53" s="204"/>
      <c r="C53" s="204"/>
      <c r="D53" s="204"/>
      <c r="E53" s="204"/>
      <c r="F53" s="205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194" t="s">
        <v>23</v>
      </c>
      <c r="M55" s="194"/>
      <c r="N55" s="194"/>
      <c r="O55" s="194"/>
      <c r="P55" s="194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200" t="s">
        <v>20</v>
      </c>
      <c r="B57" s="201"/>
      <c r="C57" s="202"/>
      <c r="D57" s="202"/>
      <c r="E57" s="202"/>
      <c r="F57" s="202"/>
      <c r="G57" s="202"/>
      <c r="H57" s="202"/>
      <c r="I57" s="202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8" t="s">
        <v>19</v>
      </c>
      <c r="B58" s="199"/>
      <c r="C58" s="195"/>
      <c r="D58" s="196"/>
      <c r="E58" s="196"/>
      <c r="F58" s="196"/>
      <c r="G58" s="197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3" t="s">
        <v>22</v>
      </c>
      <c r="B59" s="204"/>
      <c r="C59" s="204"/>
      <c r="D59" s="204"/>
      <c r="E59" s="204"/>
      <c r="F59" s="205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194" t="s">
        <v>23</v>
      </c>
      <c r="M61" s="194"/>
      <c r="N61" s="194"/>
      <c r="O61" s="194"/>
      <c r="P61" s="194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200" t="s">
        <v>20</v>
      </c>
      <c r="B63" s="201"/>
      <c r="C63" s="202"/>
      <c r="D63" s="202"/>
      <c r="E63" s="202"/>
      <c r="F63" s="202"/>
      <c r="G63" s="202"/>
      <c r="H63" s="202"/>
      <c r="I63" s="202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8" t="s">
        <v>19</v>
      </c>
      <c r="B64" s="199"/>
      <c r="C64" s="195"/>
      <c r="D64" s="196"/>
      <c r="E64" s="196"/>
      <c r="F64" s="196"/>
      <c r="G64" s="197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3" t="s">
        <v>22</v>
      </c>
      <c r="B65" s="204"/>
      <c r="C65" s="204"/>
      <c r="D65" s="204"/>
      <c r="E65" s="204"/>
      <c r="F65" s="205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194" t="s">
        <v>23</v>
      </c>
      <c r="M67" s="194"/>
      <c r="N67" s="194"/>
      <c r="O67" s="194"/>
      <c r="P67" s="194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activeCell="A17" sqref="A17:D17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08" t="s">
        <v>56</v>
      </c>
      <c r="B1" s="208"/>
      <c r="C1" s="208"/>
      <c r="D1" s="208"/>
      <c r="E1" s="208"/>
      <c r="F1" s="208"/>
      <c r="G1" s="208"/>
      <c r="H1" s="208"/>
    </row>
    <row r="2" spans="1:8" ht="15.75" x14ac:dyDescent="0.25">
      <c r="A2" s="147" t="s">
        <v>39</v>
      </c>
      <c r="B2" s="130" t="str">
        <f>Diario!B2</f>
        <v>Man Hunters</v>
      </c>
    </row>
    <row r="3" spans="1:8" ht="6.75" customHeight="1" x14ac:dyDescent="0.2"/>
    <row r="4" spans="1:8" s="129" customFormat="1" ht="18.75" thickBot="1" x14ac:dyDescent="0.3">
      <c r="A4" s="154" t="s">
        <v>40</v>
      </c>
      <c r="B4" s="141">
        <f>SUM(E7:E50)-SUM(F7:F50)</f>
        <v>0</v>
      </c>
      <c r="C4" s="154" t="s">
        <v>41</v>
      </c>
      <c r="D4" s="141">
        <f>SUM(G7:G50)-SUM(H7:H50)</f>
        <v>0</v>
      </c>
    </row>
    <row r="5" spans="1:8" ht="13.5" customHeight="1" thickTop="1" x14ac:dyDescent="0.2">
      <c r="E5" s="209" t="s">
        <v>42</v>
      </c>
      <c r="F5" s="210"/>
      <c r="G5" s="209" t="s">
        <v>45</v>
      </c>
      <c r="H5" s="210"/>
    </row>
    <row r="6" spans="1:8" ht="13.5" thickBot="1" x14ac:dyDescent="0.25">
      <c r="E6" s="131" t="s">
        <v>43</v>
      </c>
      <c r="F6" s="132" t="s">
        <v>44</v>
      </c>
      <c r="G6" s="131" t="s">
        <v>46</v>
      </c>
      <c r="H6" s="132" t="s">
        <v>47</v>
      </c>
    </row>
    <row r="7" spans="1:8" ht="17.25" thickTop="1" thickBot="1" x14ac:dyDescent="0.3">
      <c r="A7" s="211" t="s">
        <v>48</v>
      </c>
      <c r="B7" s="212"/>
      <c r="C7" s="212"/>
      <c r="D7" s="212"/>
      <c r="E7" s="137">
        <v>500</v>
      </c>
      <c r="F7" s="138"/>
      <c r="G7" s="137"/>
      <c r="H7" s="138"/>
    </row>
    <row r="8" spans="1:8" ht="15.75" x14ac:dyDescent="0.25">
      <c r="A8" s="213" t="s">
        <v>49</v>
      </c>
      <c r="B8" s="214"/>
      <c r="C8" s="214"/>
      <c r="D8" s="214"/>
      <c r="E8" s="148"/>
      <c r="F8" s="149"/>
      <c r="G8" s="148"/>
      <c r="H8" s="149"/>
    </row>
    <row r="9" spans="1:8" x14ac:dyDescent="0.2">
      <c r="A9" s="206" t="s">
        <v>60</v>
      </c>
      <c r="B9" s="207"/>
      <c r="C9" s="207"/>
      <c r="D9" s="207"/>
      <c r="E9" s="150"/>
      <c r="F9" s="151">
        <v>65</v>
      </c>
      <c r="G9" s="150"/>
      <c r="H9" s="151"/>
    </row>
    <row r="10" spans="1:8" x14ac:dyDescent="0.2">
      <c r="A10" s="206" t="s">
        <v>67</v>
      </c>
      <c r="B10" s="207"/>
      <c r="C10" s="207"/>
      <c r="D10" s="207"/>
      <c r="E10" s="150"/>
      <c r="F10" s="151">
        <v>45</v>
      </c>
      <c r="G10" s="150"/>
      <c r="H10" s="151"/>
    </row>
    <row r="11" spans="1:8" x14ac:dyDescent="0.2">
      <c r="A11" s="206" t="s">
        <v>69</v>
      </c>
      <c r="B11" s="207"/>
      <c r="C11" s="207"/>
      <c r="D11" s="207"/>
      <c r="E11" s="150"/>
      <c r="F11" s="151">
        <v>45</v>
      </c>
      <c r="G11" s="150"/>
      <c r="H11" s="151"/>
    </row>
    <row r="12" spans="1:8" x14ac:dyDescent="0.2">
      <c r="A12" s="206" t="s">
        <v>69</v>
      </c>
      <c r="B12" s="207"/>
      <c r="C12" s="207"/>
      <c r="D12" s="207"/>
      <c r="E12" s="150"/>
      <c r="F12" s="151">
        <v>45</v>
      </c>
      <c r="G12" s="150"/>
      <c r="H12" s="151"/>
    </row>
    <row r="13" spans="1:8" x14ac:dyDescent="0.2">
      <c r="A13" s="206" t="s">
        <v>72</v>
      </c>
      <c r="B13" s="207"/>
      <c r="C13" s="207"/>
      <c r="D13" s="207"/>
      <c r="E13" s="150"/>
      <c r="F13" s="151">
        <v>80</v>
      </c>
      <c r="G13" s="150"/>
      <c r="H13" s="151"/>
    </row>
    <row r="14" spans="1:8" x14ac:dyDescent="0.2">
      <c r="A14" s="206" t="s">
        <v>83</v>
      </c>
      <c r="B14" s="207"/>
      <c r="C14" s="207"/>
      <c r="D14" s="207"/>
      <c r="E14" s="150"/>
      <c r="F14" s="151">
        <f>2*35</f>
        <v>70</v>
      </c>
      <c r="G14" s="150"/>
      <c r="H14" s="151"/>
    </row>
    <row r="15" spans="1:8" x14ac:dyDescent="0.2">
      <c r="A15" s="206" t="s">
        <v>83</v>
      </c>
      <c r="B15" s="207"/>
      <c r="C15" s="207"/>
      <c r="D15" s="207"/>
      <c r="E15" s="150"/>
      <c r="F15" s="151">
        <f>2*35</f>
        <v>70</v>
      </c>
      <c r="G15" s="150"/>
      <c r="H15" s="151"/>
    </row>
    <row r="16" spans="1:8" x14ac:dyDescent="0.2">
      <c r="A16" s="206" t="s">
        <v>82</v>
      </c>
      <c r="B16" s="207"/>
      <c r="C16" s="207"/>
      <c r="D16" s="207"/>
      <c r="E16" s="150"/>
      <c r="F16" s="151">
        <f>15*3</f>
        <v>45</v>
      </c>
      <c r="G16" s="150"/>
      <c r="H16" s="151"/>
    </row>
    <row r="17" spans="1:8" ht="27" customHeight="1" thickBot="1" x14ac:dyDescent="0.25">
      <c r="A17" s="215" t="s">
        <v>84</v>
      </c>
      <c r="B17" s="216"/>
      <c r="C17" s="216"/>
      <c r="D17" s="216"/>
      <c r="E17" s="152"/>
      <c r="F17" s="153">
        <f>3*10+5</f>
        <v>35</v>
      </c>
      <c r="G17" s="152"/>
      <c r="H17" s="153"/>
    </row>
    <row r="18" spans="1:8" ht="15.75" x14ac:dyDescent="0.25">
      <c r="A18" s="213" t="s">
        <v>50</v>
      </c>
      <c r="B18" s="214"/>
      <c r="C18" s="214"/>
      <c r="D18" s="214"/>
      <c r="E18" s="133"/>
      <c r="F18" s="134"/>
      <c r="G18" s="133"/>
      <c r="H18" s="134"/>
    </row>
    <row r="19" spans="1:8" x14ac:dyDescent="0.2">
      <c r="A19" s="206"/>
      <c r="B19" s="207"/>
      <c r="C19" s="207"/>
      <c r="D19" s="207"/>
      <c r="E19" s="133"/>
      <c r="F19" s="134"/>
      <c r="G19" s="133"/>
      <c r="H19" s="134"/>
    </row>
    <row r="20" spans="1:8" x14ac:dyDescent="0.2">
      <c r="A20" s="206"/>
      <c r="B20" s="207"/>
      <c r="C20" s="207"/>
      <c r="D20" s="207"/>
      <c r="E20" s="133"/>
      <c r="F20" s="134"/>
      <c r="G20" s="133"/>
      <c r="H20" s="134"/>
    </row>
    <row r="21" spans="1:8" x14ac:dyDescent="0.2">
      <c r="A21" s="206"/>
      <c r="B21" s="207"/>
      <c r="C21" s="207"/>
      <c r="D21" s="207"/>
      <c r="E21" s="133"/>
      <c r="F21" s="134"/>
      <c r="G21" s="133"/>
      <c r="H21" s="134"/>
    </row>
    <row r="22" spans="1:8" x14ac:dyDescent="0.2">
      <c r="A22" s="206"/>
      <c r="B22" s="207"/>
      <c r="C22" s="207"/>
      <c r="D22" s="207"/>
      <c r="E22" s="133"/>
      <c r="F22" s="134"/>
      <c r="G22" s="133"/>
      <c r="H22" s="134"/>
    </row>
    <row r="23" spans="1:8" x14ac:dyDescent="0.2">
      <c r="A23" s="206"/>
      <c r="B23" s="207"/>
      <c r="C23" s="207"/>
      <c r="D23" s="207"/>
      <c r="E23" s="133"/>
      <c r="F23" s="134"/>
      <c r="G23" s="133"/>
      <c r="H23" s="134"/>
    </row>
    <row r="24" spans="1:8" x14ac:dyDescent="0.2">
      <c r="A24" s="206"/>
      <c r="B24" s="207"/>
      <c r="C24" s="207"/>
      <c r="D24" s="207"/>
      <c r="E24" s="133"/>
      <c r="F24" s="134"/>
      <c r="G24" s="133"/>
      <c r="H24" s="134"/>
    </row>
    <row r="25" spans="1:8" x14ac:dyDescent="0.2">
      <c r="A25" s="206"/>
      <c r="B25" s="207"/>
      <c r="C25" s="207"/>
      <c r="D25" s="207"/>
      <c r="E25" s="133"/>
      <c r="F25" s="134"/>
      <c r="G25" s="133"/>
      <c r="H25" s="134"/>
    </row>
    <row r="26" spans="1:8" x14ac:dyDescent="0.2">
      <c r="A26" s="206"/>
      <c r="B26" s="207"/>
      <c r="C26" s="207"/>
      <c r="D26" s="207"/>
      <c r="E26" s="133"/>
      <c r="F26" s="134"/>
      <c r="G26" s="133"/>
      <c r="H26" s="134"/>
    </row>
    <row r="27" spans="1:8" ht="13.5" thickBot="1" x14ac:dyDescent="0.25">
      <c r="A27" s="215"/>
      <c r="B27" s="216"/>
      <c r="C27" s="216"/>
      <c r="D27" s="216"/>
      <c r="E27" s="139"/>
      <c r="F27" s="140"/>
      <c r="G27" s="139"/>
      <c r="H27" s="140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x14ac:dyDescent="0.2">
      <c r="E42" s="133"/>
      <c r="F42" s="134"/>
      <c r="G42" s="133"/>
      <c r="H42" s="134"/>
    </row>
    <row r="43" spans="5:8" x14ac:dyDescent="0.2">
      <c r="E43" s="133"/>
      <c r="F43" s="134"/>
      <c r="G43" s="133"/>
      <c r="H43" s="134"/>
    </row>
    <row r="44" spans="5:8" x14ac:dyDescent="0.2">
      <c r="E44" s="133"/>
      <c r="F44" s="134"/>
      <c r="G44" s="133"/>
      <c r="H44" s="134"/>
    </row>
    <row r="45" spans="5:8" x14ac:dyDescent="0.2">
      <c r="E45" s="133"/>
      <c r="F45" s="134"/>
      <c r="G45" s="133"/>
      <c r="H45" s="134"/>
    </row>
    <row r="46" spans="5:8" x14ac:dyDescent="0.2">
      <c r="E46" s="133"/>
      <c r="F46" s="134"/>
      <c r="G46" s="133"/>
      <c r="H46" s="134"/>
    </row>
    <row r="47" spans="5:8" x14ac:dyDescent="0.2">
      <c r="E47" s="133"/>
      <c r="F47" s="134"/>
      <c r="G47" s="133"/>
      <c r="H47" s="134"/>
    </row>
    <row r="48" spans="5:8" x14ac:dyDescent="0.2">
      <c r="E48" s="133"/>
      <c r="F48" s="134"/>
      <c r="G48" s="133"/>
      <c r="H48" s="134"/>
    </row>
    <row r="49" spans="5:8" x14ac:dyDescent="0.2">
      <c r="E49" s="133"/>
      <c r="F49" s="134"/>
      <c r="G49" s="133"/>
      <c r="H49" s="134"/>
    </row>
    <row r="50" spans="5:8" ht="13.5" thickBot="1" x14ac:dyDescent="0.25">
      <c r="E50" s="135"/>
      <c r="F50" s="136"/>
      <c r="G50" s="135"/>
      <c r="H50" s="136"/>
    </row>
    <row r="51" spans="5:8" ht="13.5" thickTop="1" x14ac:dyDescent="0.2"/>
  </sheetData>
  <mergeCells count="24">
    <mergeCell ref="A23:D23"/>
    <mergeCell ref="A24:D24"/>
    <mergeCell ref="A25:D25"/>
    <mergeCell ref="A26:D26"/>
    <mergeCell ref="A27:D27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2018-02-15T11:46:27Z</dcterms:modified>
</cp:coreProperties>
</file>